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350COLLECTIVITES\352.0COMMUNES\352.1CONSEIL\(09)ENREGISTREMENTS\ACTUALITES\"/>
    </mc:Choice>
  </mc:AlternateContent>
  <xr:revisionPtr revIDLastSave="0" documentId="8_{362A44A6-5C55-443D-A72E-0D171EF89F0B}" xr6:coauthVersionLast="47" xr6:coauthVersionMax="47" xr10:uidLastSave="{00000000-0000-0000-0000-000000000000}"/>
  <bookViews>
    <workbookView xWindow="2868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9" i="23" s="1"/>
  <c r="N26" i="29"/>
  <c r="N29" i="29" s="1"/>
  <c r="K26" i="29"/>
  <c r="K29" i="29" s="1"/>
  <c r="H26" i="29"/>
  <c r="H9" i="23" s="1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29" i="29"/>
  <c r="N9" i="23"/>
  <c r="J2" i="33"/>
  <c r="I7" i="33" s="1"/>
  <c r="H7" i="33" s="1"/>
  <c r="G7" i="33" s="1"/>
  <c r="F7" i="33" s="1"/>
  <c r="E7" i="33" s="1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K9" i="23"/>
  <c r="Q8" i="23"/>
  <c r="N8" i="23" s="1"/>
  <c r="K8" i="23" s="1"/>
  <c r="H8" i="23" s="1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9" i="29"/>
  <c r="Q9" i="29" s="1"/>
  <c r="N9" i="29" s="1"/>
  <c r="K9" i="29" s="1"/>
  <c r="H9" i="29" s="1"/>
  <c r="T21" i="29"/>
  <c r="Q21" i="29" s="1"/>
  <c r="N21" i="29" s="1"/>
  <c r="K21" i="29" s="1"/>
  <c r="H21" i="29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<sst xmlns="http://schemas.openxmlformats.org/spreadsheetml/2006/main" count="188" uniqueCount="101">
  <si>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</si>
  <si>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</si>
  <si>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</si>
  <si>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</si>
  <si>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</si>
  <si>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</si>
  <si>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</si>
  <si>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</si>
  <si>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</si>
  <si>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</si>
  <si>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</si>
  <si>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</si>
  <si>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</si>
  <si>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</si>
  <si>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</si>
  <si>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</si>
  <si>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</si>
  <si>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</si>
  <si>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</si>
  <si>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</si>
  <si>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</si>
  <si>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</si>
  <si>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</si>
  <si>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</si>
  <si>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</si>
  <si>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</si>
  <si>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</si>
  <si>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</si>
  <si>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</si>
  <si>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</si>
  <si>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</si>
  <si>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</si>
  <si>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</si>
  <si>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</si>
  <si>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</si>
  <si>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</si>
  <si>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</si>
  <si>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</si>
  <si>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</si>
  <si>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</si>
  <si>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</si>
  <si>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</si>
  <si>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</si>
  <si>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</si>
  <si>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</si>
  <si>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</si>
  <si>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</si>
  <si>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</si>
  <si>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</si>
  <si>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</si>
  <si>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</si>
  <si>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</si>
  <si>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</si>
  <si>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</si>
  <si>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</si>
  <si>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</si>
  <si>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</si>
  <si>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</si>
  <si>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</si>
  <si>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</si>
  <si>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</si>
  <si>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</si>
  <si>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</si>
  <si>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</si>
  <si>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</si>
  <si>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</si>
  <si>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</si>
  <si>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</si>
  <si>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</si>
  <si>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</si>
  <si>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</si>
  <si>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</si>
  <si>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</si>
  <si>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</si>
  <si>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</si>
  <si>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</si>
  <si>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</si>
  <si>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</si>
  <si>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Bouillon</t>
  </si>
  <si>
    <t>Administration communale de :</t>
  </si>
  <si>
    <t>BOUILLON</t>
  </si>
  <si>
    <t>PLACE DUCALE 1</t>
  </si>
  <si>
    <t>6830 BOUILLON</t>
  </si>
  <si>
    <t>www.bouillon.be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</si>
  <si>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</si>
  <si>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</si>
  <si>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</si>
  <si>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</si>
  <si>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</si>
  <si>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Jean MATHIEU</t>
  </si>
  <si>
    <t>061280310</t>
  </si>
  <si>
    <t>061468048</t>
  </si>
  <si>
    <t>jean.mathieu@bouillon.be</t>
  </si>
  <si>
    <t>Claire JADOUL</t>
  </si>
  <si>
    <t>061280321</t>
  </si>
  <si>
    <t>061468889</t>
  </si>
  <si>
    <t>claire.jadoul@bouillon.be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</si>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</sst>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48262.610000001267</c:v>
                </c:pt>
                <c:pt idx="1">
                  <c:v>196385.16999999993</c:v>
                </c:pt>
                <c:pt idx="2">
                  <c:v>651164.78000000119</c:v>
                </c:pt>
                <c:pt idx="3">
                  <c:v>16750.659999998286</c:v>
                </c:pt>
                <c:pt idx="4">
                  <c:v>32105.699999999255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324154.88000000082</c:v>
                </c:pt>
                <c:pt idx="1">
                  <c:v>471095.25999999978</c:v>
                </c:pt>
                <c:pt idx="2">
                  <c:v>125038.04000000097</c:v>
                </c:pt>
                <c:pt idx="3">
                  <c:v>636288.55999999866</c:v>
                </c:pt>
                <c:pt idx="4">
                  <c:v>809574.83000000007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12681059.739999998</c:v>
                </c:pt>
                <c:pt idx="1">
                  <c:v>13850972.969999999</c:v>
                </c:pt>
                <c:pt idx="2">
                  <c:v>14072725.58</c:v>
                </c:pt>
                <c:pt idx="3">
                  <c:v>14692530.609999999</c:v>
                </c:pt>
                <c:pt idx="4">
                  <c:v>15114575.120000001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12729322.35</c:v>
                </c:pt>
                <c:pt idx="1">
                  <c:v>14047358.139999999</c:v>
                </c:pt>
                <c:pt idx="2">
                  <c:v>14723890.360000001</c:v>
                </c:pt>
                <c:pt idx="3">
                  <c:v>14709281.269999998</c:v>
                </c:pt>
                <c:pt idx="4">
                  <c:v>15146680.82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10163530.039999999</c:v>
                </c:pt>
                <c:pt idx="1">
                  <c:v>15253461.799999999</c:v>
                </c:pt>
                <c:pt idx="2">
                  <c:v>10525186.52</c:v>
                </c:pt>
                <c:pt idx="3">
                  <c:v>12234725.289999999</c:v>
                </c:pt>
                <c:pt idx="4">
                  <c:v>8122703.3899999997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8908760.5899999999</c:v>
                </c:pt>
                <c:pt idx="1">
                  <c:v>14174793.870000001</c:v>
                </c:pt>
                <c:pt idx="2">
                  <c:v>13068563.16</c:v>
                </c:pt>
                <c:pt idx="3">
                  <c:v>15530837.309999999</c:v>
                </c:pt>
                <c:pt idx="4">
                  <c:v>11197005.140000001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57" t="s">
        <v>84</v>
      </c>
      <c r="B1" s="158"/>
      <c r="C1" s="158"/>
      <c r="D1" s="158"/>
      <c r="E1" s="158"/>
      <c r="F1" s="158"/>
      <c r="G1" s="161" t="s">
        <v>78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25"/>
      <c r="U1" s="98" t="s">
        <v>12</v>
      </c>
      <c r="V1" s="135">
        <v>84010</v>
      </c>
    </row>
    <row r="2" spans="1:22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26"/>
      <c r="U2" s="99" t="s">
        <v>1</v>
      </c>
      <c r="V2" s="136">
        <f>R27</f>
        <v>2026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">
      <c r="C7" s="80"/>
      <c r="D7" s="81"/>
      <c r="E7" s="81"/>
      <c r="F7" s="141"/>
      <c r="G7" s="184" t="s">
        <v>85</v>
      </c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42"/>
      <c r="U7" s="85"/>
    </row>
    <row r="8" spans="1:22" ht="13.9" customHeight="1" x14ac:dyDescent="0.2">
      <c r="C8" s="80"/>
      <c r="D8" s="81"/>
      <c r="E8" s="81"/>
      <c r="F8" s="141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186" t="s">
        <v>86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8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172" t="s">
        <v>79</v>
      </c>
      <c r="D17" s="171"/>
      <c r="E17" s="171"/>
      <c r="F17" s="171"/>
      <c r="G17" s="171"/>
      <c r="H17" s="171"/>
      <c r="I17" s="171"/>
      <c r="J17" s="179" t="s">
        <v>80</v>
      </c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70" t="s">
        <v>4</v>
      </c>
      <c r="D19" s="171"/>
      <c r="E19" s="171"/>
      <c r="F19" s="171"/>
      <c r="G19" s="171"/>
      <c r="H19" s="171"/>
      <c r="I19" s="173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174" t="s">
        <v>87</v>
      </c>
      <c r="D23" s="175"/>
      <c r="E23" s="175"/>
      <c r="F23" s="175"/>
      <c r="G23" s="175"/>
      <c r="H23" s="175"/>
      <c r="I23" s="176"/>
      <c r="J23" s="151"/>
      <c r="K23" s="93"/>
      <c r="L23" s="93"/>
      <c r="M23" s="94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70" t="s">
        <v>36</v>
      </c>
      <c r="D25" s="171"/>
      <c r="E25" s="171"/>
      <c r="F25" s="171"/>
      <c r="G25" s="171"/>
      <c r="H25" s="171"/>
      <c r="I25" s="173"/>
      <c r="J25" s="151"/>
      <c r="K25" s="93"/>
      <c r="L25" s="93"/>
      <c r="M25" s="94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70" t="s">
        <v>42</v>
      </c>
      <c r="D27" s="171"/>
      <c r="E27" s="171"/>
      <c r="F27" s="171"/>
      <c r="G27" s="171"/>
      <c r="H27" s="171"/>
      <c r="I27" s="173"/>
      <c r="J27" s="152" t="s">
        <v>88</v>
      </c>
      <c r="K27" s="139"/>
      <c r="L27" s="93"/>
      <c r="M27" s="94"/>
      <c r="O27" s="171" t="s">
        <v>1</v>
      </c>
      <c r="P27" s="171"/>
      <c r="Q27" s="173"/>
      <c r="R27" s="181">
        <v>2026</v>
      </c>
      <c r="S27" s="182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5" t="s">
        <v>33</v>
      </c>
      <c r="D29" s="156"/>
      <c r="E29" s="156"/>
      <c r="F29" s="156"/>
      <c r="G29" s="156"/>
      <c r="H29" s="156"/>
      <c r="I29" s="156"/>
      <c r="J29" s="153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68" t="s">
        <v>5</v>
      </c>
      <c r="D30" s="169"/>
      <c r="E30" s="169"/>
      <c r="F30" s="169"/>
      <c r="G30" s="169"/>
      <c r="H30" s="169"/>
      <c r="I30" s="169"/>
      <c r="J30" s="164" t="s">
        <v>90</v>
      </c>
      <c r="K30" s="165"/>
      <c r="L30" s="165"/>
      <c r="M30" s="165"/>
      <c r="N30" s="165"/>
      <c r="O30" s="165"/>
      <c r="P30" s="165"/>
      <c r="Q30" s="165"/>
      <c r="R30" s="165"/>
      <c r="S30" s="165"/>
      <c r="U30" s="6"/>
    </row>
    <row r="31" spans="3:21" ht="16.899999999999999" customHeight="1" x14ac:dyDescent="0.2">
      <c r="C31" s="170" t="s">
        <v>6</v>
      </c>
      <c r="D31" s="171"/>
      <c r="E31" s="171"/>
      <c r="F31" s="171"/>
      <c r="G31" s="171"/>
      <c r="H31" s="171"/>
      <c r="I31" s="171"/>
      <c r="J31" s="166" t="s">
        <v>91</v>
      </c>
      <c r="K31" s="167"/>
      <c r="L31" s="167"/>
      <c r="M31" s="167"/>
      <c r="N31" s="167"/>
      <c r="O31" s="167"/>
      <c r="P31" s="167"/>
      <c r="Q31" s="167"/>
      <c r="R31" s="167"/>
      <c r="S31" s="167"/>
      <c r="U31" s="6"/>
    </row>
    <row r="32" spans="3:21" ht="16.899999999999999" customHeight="1" x14ac:dyDescent="0.2">
      <c r="C32" s="170" t="s">
        <v>7</v>
      </c>
      <c r="D32" s="171"/>
      <c r="E32" s="171"/>
      <c r="F32" s="171"/>
      <c r="G32" s="171"/>
      <c r="H32" s="171"/>
      <c r="I32" s="171"/>
      <c r="J32" s="177" t="s">
        <v>92</v>
      </c>
      <c r="K32" s="178"/>
      <c r="L32" s="178"/>
      <c r="M32" s="178"/>
      <c r="N32" s="178"/>
      <c r="O32" s="178"/>
      <c r="P32" s="178"/>
      <c r="Q32" s="178"/>
      <c r="R32" s="178"/>
      <c r="S32" s="178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5" t="s">
        <v>34</v>
      </c>
      <c r="D34" s="156"/>
      <c r="E34" s="156"/>
      <c r="F34" s="156"/>
      <c r="G34" s="156"/>
      <c r="H34" s="156"/>
      <c r="I34" s="156"/>
      <c r="J34" s="153" t="s">
        <v>93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68" t="s">
        <v>5</v>
      </c>
      <c r="D35" s="169"/>
      <c r="E35" s="169"/>
      <c r="F35" s="169"/>
      <c r="G35" s="169"/>
      <c r="H35" s="169"/>
      <c r="I35" s="169"/>
      <c r="J35" s="164" t="s">
        <v>94</v>
      </c>
      <c r="K35" s="183"/>
      <c r="L35" s="183"/>
      <c r="M35" s="183"/>
      <c r="N35" s="183"/>
      <c r="O35" s="183"/>
      <c r="P35" s="183"/>
      <c r="Q35" s="183"/>
      <c r="R35" s="183"/>
      <c r="S35" s="183"/>
      <c r="T35" s="27"/>
      <c r="U35" s="5"/>
    </row>
    <row r="36" spans="3:21" ht="16.899999999999999" customHeight="1" x14ac:dyDescent="0.2">
      <c r="C36" s="170" t="s">
        <v>6</v>
      </c>
      <c r="D36" s="171"/>
      <c r="E36" s="171"/>
      <c r="F36" s="171"/>
      <c r="G36" s="171"/>
      <c r="H36" s="171"/>
      <c r="I36" s="171"/>
      <c r="J36" s="166" t="s">
        <v>95</v>
      </c>
      <c r="K36" s="167"/>
      <c r="L36" s="167"/>
      <c r="M36" s="167"/>
      <c r="N36" s="167"/>
      <c r="O36" s="167"/>
      <c r="P36" s="167"/>
      <c r="Q36" s="167"/>
      <c r="R36" s="167"/>
      <c r="S36" s="167"/>
      <c r="U36" s="6"/>
    </row>
    <row r="37" spans="3:21" ht="16.899999999999999" customHeight="1" x14ac:dyDescent="0.2">
      <c r="C37" s="170" t="s">
        <v>7</v>
      </c>
      <c r="D37" s="171"/>
      <c r="E37" s="171"/>
      <c r="F37" s="171"/>
      <c r="G37" s="171"/>
      <c r="H37" s="171"/>
      <c r="I37" s="171"/>
      <c r="J37" s="177" t="s">
        <v>96</v>
      </c>
      <c r="K37" s="178"/>
      <c r="L37" s="178"/>
      <c r="M37" s="178"/>
      <c r="N37" s="178"/>
      <c r="O37" s="178"/>
      <c r="P37" s="178"/>
      <c r="Q37" s="178"/>
      <c r="R37" s="178"/>
      <c r="S37" s="178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Bouillon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Coordonnées!V1</f>
        <v>84010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205" t="s">
        <v>40</v>
      </c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6"/>
      <c r="U6" s="206"/>
      <c r="V6" s="206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9" t="str">
        <f>Coordonnées!$J$27</f>
        <v>Budget</v>
      </c>
      <c r="I7" s="189"/>
      <c r="J7" s="189"/>
      <c r="K7" s="189" t="str">
        <f>Coordonnées!$J$27</f>
        <v>Budget</v>
      </c>
      <c r="L7" s="189"/>
      <c r="M7" s="189"/>
      <c r="N7" s="189" t="str">
        <f>Coordonnées!$J$27</f>
        <v>Budget</v>
      </c>
      <c r="O7" s="189"/>
      <c r="P7" s="189"/>
      <c r="Q7" s="189" t="str">
        <f>Coordonnées!$J$27</f>
        <v>Budget</v>
      </c>
      <c r="R7" s="189"/>
      <c r="S7" s="189"/>
      <c r="T7" s="189" t="str">
        <f>Coordonnées!$J$27</f>
        <v>Budget</v>
      </c>
      <c r="U7" s="189"/>
      <c r="V7" s="189"/>
    </row>
    <row r="8" spans="1:24" ht="18.399999999999999" customHeight="1" thickBot="1" x14ac:dyDescent="0.25">
      <c r="A8" s="200" t="s">
        <v>2</v>
      </c>
      <c r="B8" s="200"/>
      <c r="C8" s="200"/>
      <c r="D8" s="200"/>
      <c r="E8" s="200"/>
      <c r="F8" s="200"/>
      <c r="G8" s="200"/>
      <c r="H8" s="190">
        <f>K8-1</f>
        <v>2022</v>
      </c>
      <c r="I8" s="190"/>
      <c r="J8" s="190"/>
      <c r="K8" s="190">
        <f>N8-1</f>
        <v>2023</v>
      </c>
      <c r="L8" s="190"/>
      <c r="M8" s="190"/>
      <c r="N8" s="190">
        <f>Q8-1</f>
        <v>2024</v>
      </c>
      <c r="O8" s="190"/>
      <c r="P8" s="190"/>
      <c r="Q8" s="190">
        <f>T8-1</f>
        <v>2025</v>
      </c>
      <c r="R8" s="190"/>
      <c r="S8" s="190"/>
      <c r="T8" s="190">
        <f>X2</f>
        <v>2026</v>
      </c>
      <c r="U8" s="190"/>
      <c r="V8" s="190"/>
    </row>
    <row r="9" spans="1:24" ht="18.399999999999999" customHeight="1" thickBot="1" x14ac:dyDescent="0.25">
      <c r="A9" s="194" t="s">
        <v>65</v>
      </c>
      <c r="B9" s="195"/>
      <c r="C9" s="195"/>
      <c r="D9" s="195"/>
      <c r="E9" s="195"/>
      <c r="F9" s="195"/>
      <c r="G9" s="196"/>
      <c r="H9" s="191">
        <f>'Ordinaire GE'!H26-'Ordinaire GE'!H15</f>
        <v>48262.610000001267</v>
      </c>
      <c r="I9" s="192"/>
      <c r="J9" s="193"/>
      <c r="K9" s="191">
        <f>'Ordinaire GE'!K26-'Ordinaire GE'!K15</f>
        <v>196385.16999999993</v>
      </c>
      <c r="L9" s="192"/>
      <c r="M9" s="193"/>
      <c r="N9" s="191">
        <f>'Ordinaire GE'!N26-'Ordinaire GE'!N15</f>
        <v>651164.78000000119</v>
      </c>
      <c r="O9" s="192"/>
      <c r="P9" s="193"/>
      <c r="Q9" s="191">
        <f>'Ordinaire GE'!Q26-'Ordinaire GE'!Q15</f>
        <v>16750.659999998286</v>
      </c>
      <c r="R9" s="192"/>
      <c r="S9" s="193"/>
      <c r="T9" s="191">
        <f>'Ordinaire GE'!T26-'Ordinaire GE'!T15</f>
        <v>32105.699999999255</v>
      </c>
      <c r="U9" s="192"/>
      <c r="V9" s="193"/>
    </row>
    <row r="10" spans="1:24" ht="40.5" customHeight="1" thickBot="1" x14ac:dyDescent="0.25">
      <c r="A10" s="197" t="s">
        <v>73</v>
      </c>
      <c r="B10" s="198"/>
      <c r="C10" s="198"/>
      <c r="D10" s="198"/>
      <c r="E10" s="198"/>
      <c r="F10" s="198"/>
      <c r="G10" s="199"/>
      <c r="H10" s="202">
        <f>'Ordinaire GE'!H29-'Ordinaire GE'!H18</f>
        <v>324154.88000000082</v>
      </c>
      <c r="I10" s="203"/>
      <c r="J10" s="204"/>
      <c r="K10" s="202">
        <f>'Ordinaire GE'!K29-'Ordinaire GE'!K18</f>
        <v>471095.25999999978</v>
      </c>
      <c r="L10" s="203"/>
      <c r="M10" s="204"/>
      <c r="N10" s="202">
        <f>'Ordinaire GE'!N29-'Ordinaire GE'!N18</f>
        <v>125038.04000000097</v>
      </c>
      <c r="O10" s="203"/>
      <c r="P10" s="204"/>
      <c r="Q10" s="202">
        <f>'Ordinaire GE'!Q29-'Ordinaire GE'!Q18</f>
        <v>636288.55999999866</v>
      </c>
      <c r="R10" s="203"/>
      <c r="S10" s="204"/>
      <c r="T10" s="202">
        <f>'Ordinaire GE'!T29-'Ordinaire GE'!T18</f>
        <v>809574.83000000007</v>
      </c>
      <c r="U10" s="203"/>
      <c r="V10" s="204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Bouillon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Coordonnées!V1</f>
        <v>84010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7" t="s">
        <v>41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8"/>
      <c r="U6" s="208"/>
      <c r="V6" s="208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10" t="s">
        <v>97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2"/>
      <c r="U8" s="212"/>
      <c r="V8" s="213"/>
    </row>
    <row r="9" spans="1:24" ht="18.399999999999999" customHeight="1" x14ac:dyDescent="0.2">
      <c r="A9" s="214" t="s">
        <v>2</v>
      </c>
      <c r="B9" s="215"/>
      <c r="C9" s="214"/>
      <c r="D9" s="214"/>
      <c r="E9" s="214"/>
      <c r="F9" s="214"/>
      <c r="G9" s="214"/>
      <c r="H9" s="216">
        <f>K9-1</f>
        <v>2022</v>
      </c>
      <c r="I9" s="216"/>
      <c r="J9" s="216"/>
      <c r="K9" s="216">
        <f>N9-1</f>
        <v>2023</v>
      </c>
      <c r="L9" s="216"/>
      <c r="M9" s="216"/>
      <c r="N9" s="216">
        <f>Q9-1</f>
        <v>2024</v>
      </c>
      <c r="O9" s="216"/>
      <c r="P9" s="216"/>
      <c r="Q9" s="216">
        <f>T9-1</f>
        <v>2025</v>
      </c>
      <c r="R9" s="216"/>
      <c r="S9" s="216"/>
      <c r="T9" s="216">
        <f>X2</f>
        <v>2026</v>
      </c>
      <c r="U9" s="216"/>
      <c r="V9" s="216"/>
    </row>
    <row r="10" spans="1:24" ht="18.399999999999999" customHeight="1" x14ac:dyDescent="0.2">
      <c r="A10" s="217" t="s">
        <v>13</v>
      </c>
      <c r="B10" s="218"/>
      <c r="C10" s="218"/>
      <c r="D10" s="218"/>
      <c r="E10" s="218"/>
      <c r="F10" s="218"/>
      <c r="G10" s="218"/>
      <c r="H10" s="219">
        <v>4131889.53</v>
      </c>
      <c r="I10" s="220">
        <v>5512664.2599999998</v>
      </c>
      <c r="J10" s="221">
        <v>5512664.2599999998</v>
      </c>
      <c r="K10" s="219">
        <v>4624748.04</v>
      </c>
      <c r="L10" s="220">
        <v>5512664.2599999998</v>
      </c>
      <c r="M10" s="221">
        <v>5512664.2599999998</v>
      </c>
      <c r="N10" s="219">
        <v>4905789.3899999997</v>
      </c>
      <c r="O10" s="220">
        <v>5512664.2599999998</v>
      </c>
      <c r="P10" s="221">
        <v>5512664.2599999998</v>
      </c>
      <c r="Q10" s="219">
        <v>4868027.25</v>
      </c>
      <c r="R10" s="220">
        <v>5512664.2599999998</v>
      </c>
      <c r="S10" s="221">
        <v>5512664.2599999998</v>
      </c>
      <c r="T10" s="219">
        <v>5524589.21</v>
      </c>
      <c r="U10" s="220">
        <v>5512664.2599999998</v>
      </c>
      <c r="V10" s="221">
        <v>5512664.2599999998</v>
      </c>
    </row>
    <row r="11" spans="1:24" ht="18.399999999999999" customHeight="1" x14ac:dyDescent="0.2">
      <c r="A11" s="222" t="s">
        <v>14</v>
      </c>
      <c r="B11" s="223"/>
      <c r="C11" s="223"/>
      <c r="D11" s="223"/>
      <c r="E11" s="223"/>
      <c r="F11" s="223"/>
      <c r="G11" s="223"/>
      <c r="H11" s="224">
        <v>4574198.2699999996</v>
      </c>
      <c r="I11" s="225">
        <v>2726342.74</v>
      </c>
      <c r="J11" s="226">
        <v>2726342.74</v>
      </c>
      <c r="K11" s="224">
        <v>4952470.9800000004</v>
      </c>
      <c r="L11" s="225">
        <v>2726342.74</v>
      </c>
      <c r="M11" s="226">
        <v>2726342.74</v>
      </c>
      <c r="N11" s="224">
        <v>4955791.3899999997</v>
      </c>
      <c r="O11" s="225">
        <v>2726342.74</v>
      </c>
      <c r="P11" s="226">
        <v>2726342.74</v>
      </c>
      <c r="Q11" s="224">
        <v>5244141.71</v>
      </c>
      <c r="R11" s="225">
        <v>2726342.74</v>
      </c>
      <c r="S11" s="226">
        <v>2726342.74</v>
      </c>
      <c r="T11" s="224">
        <v>5253043.34</v>
      </c>
      <c r="U11" s="225">
        <v>2726342.74</v>
      </c>
      <c r="V11" s="226">
        <v>2726342.74</v>
      </c>
    </row>
    <row r="12" spans="1:24" ht="18.399999999999999" customHeight="1" x14ac:dyDescent="0.2">
      <c r="A12" s="222" t="s">
        <v>15</v>
      </c>
      <c r="B12" s="223"/>
      <c r="C12" s="223"/>
      <c r="D12" s="223"/>
      <c r="E12" s="223"/>
      <c r="F12" s="223"/>
      <c r="G12" s="223"/>
      <c r="H12" s="224">
        <v>2930647.5</v>
      </c>
      <c r="I12" s="225">
        <v>4264832.04</v>
      </c>
      <c r="J12" s="226">
        <v>4264832.04</v>
      </c>
      <c r="K12" s="224">
        <v>3010726.26</v>
      </c>
      <c r="L12" s="225">
        <v>4264832.04</v>
      </c>
      <c r="M12" s="226">
        <v>4264832.04</v>
      </c>
      <c r="N12" s="224">
        <v>2977011.47</v>
      </c>
      <c r="O12" s="225">
        <v>4264832.04</v>
      </c>
      <c r="P12" s="226">
        <v>4264832.04</v>
      </c>
      <c r="Q12" s="224">
        <v>3029901.54</v>
      </c>
      <c r="R12" s="225">
        <v>4264832.04</v>
      </c>
      <c r="S12" s="226">
        <v>4264832.04</v>
      </c>
      <c r="T12" s="224">
        <v>2937906.08</v>
      </c>
      <c r="U12" s="225">
        <v>4264832.04</v>
      </c>
      <c r="V12" s="226">
        <v>4264832.04</v>
      </c>
    </row>
    <row r="13" spans="1:24" ht="18.399999999999999" customHeight="1" x14ac:dyDescent="0.2">
      <c r="A13" s="222" t="s">
        <v>16</v>
      </c>
      <c r="B13" s="223"/>
      <c r="C13" s="223"/>
      <c r="D13" s="223"/>
      <c r="E13" s="223"/>
      <c r="F13" s="223"/>
      <c r="G13" s="223"/>
      <c r="H13" s="224">
        <v>1009324.44</v>
      </c>
      <c r="I13" s="225">
        <v>41563.69</v>
      </c>
      <c r="J13" s="226">
        <v>41563.69</v>
      </c>
      <c r="K13" s="224">
        <v>1066427.69</v>
      </c>
      <c r="L13" s="225">
        <v>41563.69</v>
      </c>
      <c r="M13" s="226">
        <v>41563.69</v>
      </c>
      <c r="N13" s="224">
        <v>1156902.33</v>
      </c>
      <c r="O13" s="225">
        <v>41563.69</v>
      </c>
      <c r="P13" s="226">
        <v>41563.69</v>
      </c>
      <c r="Q13" s="224">
        <v>1240460.1100000001</v>
      </c>
      <c r="R13" s="225">
        <v>41563.69</v>
      </c>
      <c r="S13" s="226">
        <v>41563.69</v>
      </c>
      <c r="T13" s="224">
        <v>1399036.49</v>
      </c>
      <c r="U13" s="225">
        <v>41563.69</v>
      </c>
      <c r="V13" s="226">
        <v>41563.69</v>
      </c>
    </row>
    <row r="14" spans="1:24" ht="18.399999999999999" customHeight="1" thickBot="1" x14ac:dyDescent="0.25">
      <c r="A14" s="227" t="s">
        <v>46</v>
      </c>
      <c r="B14" s="228"/>
      <c r="C14" s="228"/>
      <c r="D14" s="228"/>
      <c r="E14" s="228"/>
      <c r="F14" s="228"/>
      <c r="G14" s="228"/>
      <c r="H14" s="229">
        <v>35000</v>
      </c>
      <c r="I14" s="230">
        <v>0</v>
      </c>
      <c r="J14" s="231">
        <v>0</v>
      </c>
      <c r="K14" s="229">
        <v>196600</v>
      </c>
      <c r="L14" s="230">
        <v>0</v>
      </c>
      <c r="M14" s="231">
        <v>0</v>
      </c>
      <c r="N14" s="229">
        <v>77231</v>
      </c>
      <c r="O14" s="230">
        <v>0</v>
      </c>
      <c r="P14" s="231">
        <v>0</v>
      </c>
      <c r="Q14" s="229">
        <v>310000</v>
      </c>
      <c r="R14" s="230">
        <v>0</v>
      </c>
      <c r="S14" s="231">
        <v>0</v>
      </c>
      <c r="T14" s="229">
        <v>0</v>
      </c>
      <c r="U14" s="230">
        <v>0</v>
      </c>
      <c r="V14" s="231">
        <v>0</v>
      </c>
    </row>
    <row r="15" spans="1:24" ht="18.399999999999999" customHeight="1" thickBot="1" x14ac:dyDescent="0.25">
      <c r="A15" s="194" t="s">
        <v>67</v>
      </c>
      <c r="B15" s="195"/>
      <c r="C15" s="195"/>
      <c r="D15" s="195"/>
      <c r="E15" s="195"/>
      <c r="F15" s="195"/>
      <c r="G15" s="195"/>
      <c r="H15" s="232">
        <f>SUM(H10:H14)</f>
        <v>12681059.739999998</v>
      </c>
      <c r="I15" s="233"/>
      <c r="J15" s="234"/>
      <c r="K15" s="233">
        <f>SUM(K10:K14)</f>
        <v>13850972.969999999</v>
      </c>
      <c r="L15" s="233"/>
      <c r="M15" s="233"/>
      <c r="N15" s="232">
        <f>SUM(N10:N14)</f>
        <v>14072725.58</v>
      </c>
      <c r="O15" s="233"/>
      <c r="P15" s="234"/>
      <c r="Q15" s="233">
        <f>SUM(Q10:Q14)</f>
        <v>14692530.609999999</v>
      </c>
      <c r="R15" s="233"/>
      <c r="S15" s="234"/>
      <c r="T15" s="233">
        <f>SUM(T10:T14)</f>
        <v>15114575.120000001</v>
      </c>
      <c r="U15" s="233"/>
      <c r="V15" s="234"/>
    </row>
    <row r="16" spans="1:24" ht="18.399999999999999" customHeight="1" x14ac:dyDescent="0.2">
      <c r="A16" s="222" t="s">
        <v>29</v>
      </c>
      <c r="B16" s="223"/>
      <c r="C16" s="223"/>
      <c r="D16" s="223"/>
      <c r="E16" s="223"/>
      <c r="F16" s="223"/>
      <c r="G16" s="223"/>
      <c r="H16" s="235">
        <v>229095.46</v>
      </c>
      <c r="I16" s="236">
        <v>1521059.02</v>
      </c>
      <c r="J16" s="237">
        <v>2351270.66</v>
      </c>
      <c r="K16" s="235">
        <v>407942.38</v>
      </c>
      <c r="L16" s="236">
        <v>1659060.83</v>
      </c>
      <c r="M16" s="237">
        <v>1521059.02</v>
      </c>
      <c r="N16" s="235">
        <v>628238.24</v>
      </c>
      <c r="O16" s="236">
        <v>2230351.92</v>
      </c>
      <c r="P16" s="237">
        <v>1659060.83</v>
      </c>
      <c r="Q16" s="235">
        <v>439379.18</v>
      </c>
      <c r="R16" s="236">
        <v>2351270.66</v>
      </c>
      <c r="S16" s="237">
        <v>2230351.92</v>
      </c>
      <c r="T16" s="235">
        <v>105987.15</v>
      </c>
      <c r="U16" s="236">
        <v>2351270.66</v>
      </c>
      <c r="V16" s="237">
        <v>2230351.92</v>
      </c>
    </row>
    <row r="17" spans="1:22" ht="18.399999999999999" customHeight="1" thickBot="1" x14ac:dyDescent="0.25">
      <c r="A17" s="227" t="s">
        <v>3</v>
      </c>
      <c r="B17" s="228"/>
      <c r="C17" s="228"/>
      <c r="D17" s="228"/>
      <c r="E17" s="228"/>
      <c r="F17" s="228"/>
      <c r="G17" s="228"/>
      <c r="H17" s="229">
        <v>1558290.92</v>
      </c>
      <c r="I17" s="230">
        <v>1192323.53</v>
      </c>
      <c r="J17" s="231">
        <v>824300.6</v>
      </c>
      <c r="K17" s="229">
        <v>1000000</v>
      </c>
      <c r="L17" s="230">
        <v>4295659.8600000003</v>
      </c>
      <c r="M17" s="231">
        <v>1192323.53</v>
      </c>
      <c r="N17" s="229">
        <v>1047602.27</v>
      </c>
      <c r="O17" s="230">
        <v>1045347.08</v>
      </c>
      <c r="P17" s="231">
        <v>4295659.8600000003</v>
      </c>
      <c r="Q17" s="229">
        <v>500000</v>
      </c>
      <c r="R17" s="230">
        <v>824300.6</v>
      </c>
      <c r="S17" s="231">
        <v>1045347.08</v>
      </c>
      <c r="T17" s="229">
        <v>800000</v>
      </c>
      <c r="U17" s="230">
        <v>824300.6</v>
      </c>
      <c r="V17" s="231">
        <v>1045347.08</v>
      </c>
    </row>
    <row r="18" spans="1:22" ht="18.399999999999999" customHeight="1" thickBot="1" x14ac:dyDescent="0.25">
      <c r="A18" s="242" t="s">
        <v>68</v>
      </c>
      <c r="B18" s="243"/>
      <c r="C18" s="243"/>
      <c r="D18" s="243"/>
      <c r="E18" s="243"/>
      <c r="F18" s="243"/>
      <c r="G18" s="243"/>
      <c r="H18" s="244">
        <f>SUM(H15:H17)</f>
        <v>14468446.119999999</v>
      </c>
      <c r="I18" s="245"/>
      <c r="J18" s="246"/>
      <c r="K18" s="245">
        <f>SUM(K15:K17)</f>
        <v>15258915.35</v>
      </c>
      <c r="L18" s="245"/>
      <c r="M18" s="245"/>
      <c r="N18" s="244">
        <f>SUM(N15:N17)</f>
        <v>15748566.09</v>
      </c>
      <c r="O18" s="245"/>
      <c r="P18" s="246"/>
      <c r="Q18" s="244">
        <f>SUM(Q15:Q17)</f>
        <v>15631909.789999999</v>
      </c>
      <c r="R18" s="245"/>
      <c r="S18" s="246"/>
      <c r="T18" s="244">
        <f>SUM(T15:T17)</f>
        <v>16020562.270000001</v>
      </c>
      <c r="U18" s="245"/>
      <c r="V18" s="246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8" t="s">
        <v>98</v>
      </c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40"/>
      <c r="U20" s="240"/>
      <c r="V20" s="241"/>
    </row>
    <row r="21" spans="1:22" ht="18.399999999999999" customHeight="1" x14ac:dyDescent="0.2">
      <c r="A21" s="214" t="s">
        <v>2</v>
      </c>
      <c r="B21" s="214"/>
      <c r="C21" s="214"/>
      <c r="D21" s="214"/>
      <c r="E21" s="214"/>
      <c r="F21" s="214"/>
      <c r="G21" s="214"/>
      <c r="H21" s="216">
        <f>K21-1</f>
        <v>2022</v>
      </c>
      <c r="I21" s="216"/>
      <c r="J21" s="216"/>
      <c r="K21" s="216">
        <f>N21-1</f>
        <v>2023</v>
      </c>
      <c r="L21" s="216"/>
      <c r="M21" s="216"/>
      <c r="N21" s="216">
        <f>Q21-1</f>
        <v>2024</v>
      </c>
      <c r="O21" s="216"/>
      <c r="P21" s="216"/>
      <c r="Q21" s="216">
        <f>T21-1</f>
        <v>2025</v>
      </c>
      <c r="R21" s="216"/>
      <c r="S21" s="216"/>
      <c r="T21" s="216">
        <f>X2</f>
        <v>2026</v>
      </c>
      <c r="U21" s="216"/>
      <c r="V21" s="216"/>
    </row>
    <row r="22" spans="1:22" ht="18.399999999999999" customHeight="1" x14ac:dyDescent="0.2">
      <c r="A22" s="222" t="s">
        <v>17</v>
      </c>
      <c r="B22" s="223"/>
      <c r="C22" s="223"/>
      <c r="D22" s="223"/>
      <c r="E22" s="223"/>
      <c r="F22" s="223"/>
      <c r="G22" s="247"/>
      <c r="H22" s="219">
        <v>4017033.82</v>
      </c>
      <c r="I22" s="220">
        <v>373432.17</v>
      </c>
      <c r="J22" s="221">
        <v>697745.74</v>
      </c>
      <c r="K22" s="219">
        <v>3859434.68</v>
      </c>
      <c r="L22" s="220">
        <v>373432.17</v>
      </c>
      <c r="M22" s="221">
        <v>697745.74</v>
      </c>
      <c r="N22" s="219">
        <v>5126777.79</v>
      </c>
      <c r="O22" s="220">
        <v>373432.17</v>
      </c>
      <c r="P22" s="221">
        <v>697745.74</v>
      </c>
      <c r="Q22" s="219">
        <v>4670020.3899999997</v>
      </c>
      <c r="R22" s="220">
        <v>373432.17</v>
      </c>
      <c r="S22" s="221">
        <v>697745.74</v>
      </c>
      <c r="T22" s="219">
        <v>4454751.08</v>
      </c>
      <c r="U22" s="220">
        <v>373432.17</v>
      </c>
      <c r="V22" s="221">
        <v>697745.74</v>
      </c>
    </row>
    <row r="23" spans="1:22" ht="18.399999999999999" customHeight="1" x14ac:dyDescent="0.2">
      <c r="A23" s="222" t="s">
        <v>15</v>
      </c>
      <c r="B23" s="223"/>
      <c r="C23" s="223"/>
      <c r="D23" s="223"/>
      <c r="E23" s="223"/>
      <c r="F23" s="223"/>
      <c r="G23" s="247"/>
      <c r="H23" s="224">
        <v>8610646.5399999991</v>
      </c>
      <c r="I23" s="225">
        <v>12728583.199999999</v>
      </c>
      <c r="J23" s="226">
        <v>13240574.68</v>
      </c>
      <c r="K23" s="224">
        <v>9974742.2599999998</v>
      </c>
      <c r="L23" s="225">
        <v>12728583.199999999</v>
      </c>
      <c r="M23" s="226">
        <v>13240574.68</v>
      </c>
      <c r="N23" s="224">
        <v>9351826.5299999993</v>
      </c>
      <c r="O23" s="225">
        <v>12728583.199999999</v>
      </c>
      <c r="P23" s="226">
        <v>13240574.68</v>
      </c>
      <c r="Q23" s="224">
        <v>9774887.1500000004</v>
      </c>
      <c r="R23" s="225">
        <v>12728583.199999999</v>
      </c>
      <c r="S23" s="226">
        <v>13240574.68</v>
      </c>
      <c r="T23" s="224">
        <v>10549532.460000001</v>
      </c>
      <c r="U23" s="225">
        <v>12728583.199999999</v>
      </c>
      <c r="V23" s="226">
        <v>13240574.68</v>
      </c>
    </row>
    <row r="24" spans="1:22" ht="18.399999999999999" customHeight="1" x14ac:dyDescent="0.2">
      <c r="A24" s="222" t="s">
        <v>16</v>
      </c>
      <c r="B24" s="223"/>
      <c r="C24" s="223"/>
      <c r="D24" s="223"/>
      <c r="E24" s="223"/>
      <c r="F24" s="223"/>
      <c r="G24" s="247"/>
      <c r="H24" s="224">
        <v>78241.990000000005</v>
      </c>
      <c r="I24" s="225">
        <v>548784.99</v>
      </c>
      <c r="J24" s="226">
        <v>408005.67</v>
      </c>
      <c r="K24" s="224">
        <v>93181.2</v>
      </c>
      <c r="L24" s="225">
        <v>548784.99</v>
      </c>
      <c r="M24" s="226">
        <v>408005.67</v>
      </c>
      <c r="N24" s="224">
        <v>89382.720000000001</v>
      </c>
      <c r="O24" s="225">
        <v>548784.99</v>
      </c>
      <c r="P24" s="226">
        <v>408005.67</v>
      </c>
      <c r="Q24" s="224">
        <v>83384.86</v>
      </c>
      <c r="R24" s="225">
        <v>548784.99</v>
      </c>
      <c r="S24" s="226">
        <v>408005.67</v>
      </c>
      <c r="T24" s="224">
        <v>59051.61</v>
      </c>
      <c r="U24" s="225">
        <v>548784.99</v>
      </c>
      <c r="V24" s="226">
        <v>408005.67</v>
      </c>
    </row>
    <row r="25" spans="1:22" ht="18.399999999999999" customHeight="1" thickBot="1" x14ac:dyDescent="0.25">
      <c r="A25" s="227" t="s">
        <v>3</v>
      </c>
      <c r="B25" s="228"/>
      <c r="C25" s="228"/>
      <c r="D25" s="228"/>
      <c r="E25" s="228"/>
      <c r="F25" s="228"/>
      <c r="G25" s="248"/>
      <c r="H25" s="229">
        <v>23400</v>
      </c>
      <c r="I25" s="230">
        <v>0</v>
      </c>
      <c r="J25" s="231">
        <v>0</v>
      </c>
      <c r="K25" s="229">
        <v>120000</v>
      </c>
      <c r="L25" s="230">
        <v>0</v>
      </c>
      <c r="M25" s="231">
        <v>0</v>
      </c>
      <c r="N25" s="229">
        <v>155903.32</v>
      </c>
      <c r="O25" s="230">
        <v>0</v>
      </c>
      <c r="P25" s="231">
        <v>0</v>
      </c>
      <c r="Q25" s="229">
        <v>180988.87</v>
      </c>
      <c r="R25" s="230">
        <v>0</v>
      </c>
      <c r="S25" s="231">
        <v>0</v>
      </c>
      <c r="T25" s="229">
        <v>83345.67</v>
      </c>
      <c r="U25" s="230">
        <v>0</v>
      </c>
      <c r="V25" s="231">
        <v>0</v>
      </c>
    </row>
    <row r="26" spans="1:22" ht="18.399999999999999" customHeight="1" thickBot="1" x14ac:dyDescent="0.25">
      <c r="A26" s="194" t="s">
        <v>67</v>
      </c>
      <c r="B26" s="195"/>
      <c r="C26" s="195"/>
      <c r="D26" s="195"/>
      <c r="E26" s="195"/>
      <c r="F26" s="195"/>
      <c r="G26" s="196"/>
      <c r="H26" s="232">
        <f>SUM(H22:H25)</f>
        <v>12729322.35</v>
      </c>
      <c r="I26" s="233"/>
      <c r="J26" s="233"/>
      <c r="K26" s="232">
        <f>SUM(K22:K25)</f>
        <v>14047358.139999999</v>
      </c>
      <c r="L26" s="233"/>
      <c r="M26" s="234"/>
      <c r="N26" s="233">
        <f>SUM(N22:N25)</f>
        <v>14723890.360000001</v>
      </c>
      <c r="O26" s="233"/>
      <c r="P26" s="233"/>
      <c r="Q26" s="232">
        <f>SUM(Q22:Q25)</f>
        <v>14709281.269999998</v>
      </c>
      <c r="R26" s="233"/>
      <c r="S26" s="234"/>
      <c r="T26" s="232">
        <f>SUM(T22:T25)</f>
        <v>15146680.82</v>
      </c>
      <c r="U26" s="233"/>
      <c r="V26" s="234"/>
    </row>
    <row r="27" spans="1:22" ht="18.399999999999999" customHeight="1" x14ac:dyDescent="0.2">
      <c r="A27" s="222" t="s">
        <v>29</v>
      </c>
      <c r="B27" s="223"/>
      <c r="C27" s="223"/>
      <c r="D27" s="223"/>
      <c r="E27" s="223"/>
      <c r="F27" s="223"/>
      <c r="G27" s="247"/>
      <c r="H27" s="235">
        <v>2063278.65</v>
      </c>
      <c r="I27" s="236">
        <v>6001218.2883333303</v>
      </c>
      <c r="J27" s="237">
        <v>5811470.0833333302</v>
      </c>
      <c r="K27" s="235">
        <v>1682652.47</v>
      </c>
      <c r="L27" s="236">
        <v>6001218.2883333303</v>
      </c>
      <c r="M27" s="237">
        <v>5811470.0833333302</v>
      </c>
      <c r="N27" s="235">
        <v>1149713.77</v>
      </c>
      <c r="O27" s="236">
        <v>6001218.2883333303</v>
      </c>
      <c r="P27" s="237">
        <v>5811470.0833333302</v>
      </c>
      <c r="Q27" s="235">
        <v>1558917.08</v>
      </c>
      <c r="R27" s="236">
        <v>6001218.2883333303</v>
      </c>
      <c r="S27" s="237">
        <v>5811470.0833333302</v>
      </c>
      <c r="T27" s="235">
        <v>1683456.28</v>
      </c>
      <c r="U27" s="236">
        <v>6001218.2883333303</v>
      </c>
      <c r="V27" s="237">
        <v>5811470.0833333302</v>
      </c>
    </row>
    <row r="28" spans="1:22" ht="18.399999999999999" customHeight="1" thickBot="1" x14ac:dyDescent="0.25">
      <c r="A28" s="227" t="s">
        <v>3</v>
      </c>
      <c r="B28" s="228"/>
      <c r="C28" s="228"/>
      <c r="D28" s="228"/>
      <c r="E28" s="228"/>
      <c r="F28" s="228"/>
      <c r="G28" s="248"/>
      <c r="H28" s="229">
        <v>0</v>
      </c>
      <c r="I28" s="230">
        <v>0</v>
      </c>
      <c r="J28" s="231">
        <v>0</v>
      </c>
      <c r="K28" s="229">
        <v>0</v>
      </c>
      <c r="L28" s="230">
        <v>0</v>
      </c>
      <c r="M28" s="231">
        <v>0</v>
      </c>
      <c r="N28" s="229">
        <v>0</v>
      </c>
      <c r="O28" s="230">
        <v>0</v>
      </c>
      <c r="P28" s="231">
        <v>0</v>
      </c>
      <c r="Q28" s="229">
        <v>0</v>
      </c>
      <c r="R28" s="230">
        <v>0</v>
      </c>
      <c r="S28" s="231">
        <v>0</v>
      </c>
      <c r="T28" s="229">
        <v>0</v>
      </c>
      <c r="U28" s="230">
        <v>0</v>
      </c>
      <c r="V28" s="231">
        <v>0</v>
      </c>
    </row>
    <row r="29" spans="1:22" ht="18.399999999999999" customHeight="1" thickBot="1" x14ac:dyDescent="0.25">
      <c r="A29" s="242" t="s">
        <v>68</v>
      </c>
      <c r="B29" s="243"/>
      <c r="C29" s="243"/>
      <c r="D29" s="243"/>
      <c r="E29" s="243"/>
      <c r="F29" s="243"/>
      <c r="G29" s="249"/>
      <c r="H29" s="244">
        <f>SUM(H26:H28)</f>
        <v>14792601</v>
      </c>
      <c r="I29" s="245"/>
      <c r="J29" s="245"/>
      <c r="K29" s="244">
        <f>SUM(K26:K28)</f>
        <v>15730010.609999999</v>
      </c>
      <c r="L29" s="245"/>
      <c r="M29" s="246"/>
      <c r="N29" s="245">
        <f>SUM(N26:N28)</f>
        <v>15873604.130000001</v>
      </c>
      <c r="O29" s="245"/>
      <c r="P29" s="245"/>
      <c r="Q29" s="244">
        <f>SUM(Q26:Q28)</f>
        <v>16268198.349999998</v>
      </c>
      <c r="R29" s="245"/>
      <c r="S29" s="246"/>
      <c r="T29" s="244">
        <f>SUM(T26:T28)</f>
        <v>16830137.100000001</v>
      </c>
      <c r="U29" s="245"/>
      <c r="V29" s="246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Bouillon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Coordonnées!$V$1</f>
        <v>84010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7" t="s">
        <v>43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8"/>
      <c r="U6" s="208"/>
      <c r="V6" s="208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10" t="s">
        <v>99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2"/>
      <c r="U8" s="212"/>
      <c r="V8" s="213"/>
    </row>
    <row r="9" spans="1:24" ht="18.399999999999999" customHeight="1" x14ac:dyDescent="0.2">
      <c r="A9" s="214" t="s">
        <v>2</v>
      </c>
      <c r="B9" s="215"/>
      <c r="C9" s="214"/>
      <c r="D9" s="214"/>
      <c r="E9" s="214"/>
      <c r="F9" s="214"/>
      <c r="G9" s="214"/>
      <c r="H9" s="216">
        <f>K9-1</f>
        <v>2022</v>
      </c>
      <c r="I9" s="216"/>
      <c r="J9" s="216"/>
      <c r="K9" s="216">
        <f>N9-1</f>
        <v>2023</v>
      </c>
      <c r="L9" s="216"/>
      <c r="M9" s="216"/>
      <c r="N9" s="216">
        <f>Q9-1</f>
        <v>2024</v>
      </c>
      <c r="O9" s="216"/>
      <c r="P9" s="216"/>
      <c r="Q9" s="216">
        <f>T9-1</f>
        <v>2025</v>
      </c>
      <c r="R9" s="216"/>
      <c r="S9" s="216"/>
      <c r="T9" s="216">
        <f>X2</f>
        <v>2026</v>
      </c>
      <c r="U9" s="216"/>
      <c r="V9" s="216"/>
    </row>
    <row r="10" spans="1:24" ht="18.399999999999999" customHeight="1" x14ac:dyDescent="0.2">
      <c r="A10" s="217" t="s">
        <v>15</v>
      </c>
      <c r="B10" s="218"/>
      <c r="C10" s="218"/>
      <c r="D10" s="218"/>
      <c r="E10" s="218"/>
      <c r="F10" s="218"/>
      <c r="G10" s="218"/>
      <c r="H10" s="219">
        <v>85305.04</v>
      </c>
      <c r="I10" s="220">
        <v>5512664.2599999998</v>
      </c>
      <c r="J10" s="221">
        <v>5512664.2599999998</v>
      </c>
      <c r="K10" s="219">
        <v>1267546.25</v>
      </c>
      <c r="L10" s="220">
        <v>5512664.2599999998</v>
      </c>
      <c r="M10" s="221">
        <v>5512664.2599999998</v>
      </c>
      <c r="N10" s="219">
        <v>519754</v>
      </c>
      <c r="O10" s="220">
        <v>5512664.2599999998</v>
      </c>
      <c r="P10" s="221">
        <v>5512664.2599999998</v>
      </c>
      <c r="Q10" s="219">
        <v>175184.94</v>
      </c>
      <c r="R10" s="220">
        <v>5512664.2599999998</v>
      </c>
      <c r="S10" s="221">
        <v>5512664.2599999998</v>
      </c>
      <c r="T10" s="219">
        <v>539159.24</v>
      </c>
      <c r="U10" s="220">
        <v>5512664.2599999998</v>
      </c>
      <c r="V10" s="221">
        <v>5512664.2599999998</v>
      </c>
    </row>
    <row r="11" spans="1:24" ht="18.399999999999999" customHeight="1" x14ac:dyDescent="0.2">
      <c r="A11" s="222" t="s">
        <v>44</v>
      </c>
      <c r="B11" s="223"/>
      <c r="C11" s="223"/>
      <c r="D11" s="223"/>
      <c r="E11" s="223"/>
      <c r="F11" s="223"/>
      <c r="G11" s="223"/>
      <c r="H11" s="224">
        <v>9965000</v>
      </c>
      <c r="I11" s="225">
        <v>2726342.74</v>
      </c>
      <c r="J11" s="226">
        <v>2726342.74</v>
      </c>
      <c r="K11" s="224">
        <v>13804577.949999999</v>
      </c>
      <c r="L11" s="225">
        <v>2726342.74</v>
      </c>
      <c r="M11" s="226">
        <v>2726342.74</v>
      </c>
      <c r="N11" s="224">
        <v>9892232.5199999996</v>
      </c>
      <c r="O11" s="225">
        <v>2726342.74</v>
      </c>
      <c r="P11" s="226">
        <v>2726342.74</v>
      </c>
      <c r="Q11" s="224">
        <v>11946365.35</v>
      </c>
      <c r="R11" s="225">
        <v>2726342.74</v>
      </c>
      <c r="S11" s="226">
        <v>2726342.74</v>
      </c>
      <c r="T11" s="224">
        <v>7447257.4699999997</v>
      </c>
      <c r="U11" s="225">
        <v>2726342.74</v>
      </c>
      <c r="V11" s="226">
        <v>2726342.74</v>
      </c>
    </row>
    <row r="12" spans="1:24" ht="18.399999999999999" customHeight="1" x14ac:dyDescent="0.2">
      <c r="A12" s="222" t="s">
        <v>16</v>
      </c>
      <c r="B12" s="223"/>
      <c r="C12" s="223"/>
      <c r="D12" s="223"/>
      <c r="E12" s="223"/>
      <c r="F12" s="223"/>
      <c r="G12" s="223"/>
      <c r="H12" s="224">
        <v>113225</v>
      </c>
      <c r="I12" s="225">
        <v>4264832.04</v>
      </c>
      <c r="J12" s="226">
        <v>4264832.04</v>
      </c>
      <c r="K12" s="224">
        <v>181337.60000000001</v>
      </c>
      <c r="L12" s="225">
        <v>4264832.04</v>
      </c>
      <c r="M12" s="226">
        <v>4264832.04</v>
      </c>
      <c r="N12" s="224">
        <v>113200</v>
      </c>
      <c r="O12" s="225">
        <v>4264832.04</v>
      </c>
      <c r="P12" s="226">
        <v>4264832.04</v>
      </c>
      <c r="Q12" s="224">
        <v>113175</v>
      </c>
      <c r="R12" s="225">
        <v>4264832.04</v>
      </c>
      <c r="S12" s="226">
        <v>4264832.04</v>
      </c>
      <c r="T12" s="224">
        <v>136286.68</v>
      </c>
      <c r="U12" s="225">
        <v>4264832.04</v>
      </c>
      <c r="V12" s="226">
        <v>4264832.04</v>
      </c>
    </row>
    <row r="13" spans="1:24" ht="18.399999999999999" customHeight="1" x14ac:dyDescent="0.2">
      <c r="A13" s="222" t="s">
        <v>3</v>
      </c>
      <c r="B13" s="223"/>
      <c r="C13" s="223"/>
      <c r="D13" s="223"/>
      <c r="E13" s="223"/>
      <c r="F13" s="223"/>
      <c r="G13" s="223"/>
      <c r="H13" s="224">
        <v>0</v>
      </c>
      <c r="I13" s="225">
        <v>41563.69</v>
      </c>
      <c r="J13" s="226">
        <v>41563.69</v>
      </c>
      <c r="K13" s="224">
        <v>0</v>
      </c>
      <c r="L13" s="225">
        <v>41563.69</v>
      </c>
      <c r="M13" s="226">
        <v>41563.69</v>
      </c>
      <c r="N13" s="224">
        <v>0</v>
      </c>
      <c r="O13" s="225">
        <v>41563.69</v>
      </c>
      <c r="P13" s="226">
        <v>41563.69</v>
      </c>
      <c r="Q13" s="224">
        <v>0</v>
      </c>
      <c r="R13" s="225">
        <v>41563.69</v>
      </c>
      <c r="S13" s="226">
        <v>41563.69</v>
      </c>
      <c r="T13" s="224">
        <v>0</v>
      </c>
      <c r="U13" s="225">
        <v>41563.69</v>
      </c>
      <c r="V13" s="226">
        <v>41563.69</v>
      </c>
    </row>
    <row r="14" spans="1:24" ht="18.399999999999999" customHeight="1" thickBot="1" x14ac:dyDescent="0.25">
      <c r="A14" s="227"/>
      <c r="B14" s="228"/>
      <c r="C14" s="228"/>
      <c r="D14" s="228"/>
      <c r="E14" s="228"/>
      <c r="F14" s="228"/>
      <c r="G14" s="228"/>
      <c r="H14" s="229">
        <v>0</v>
      </c>
      <c r="I14" s="230">
        <v>0</v>
      </c>
      <c r="J14" s="231">
        <v>0</v>
      </c>
      <c r="K14" s="229">
        <v>0</v>
      </c>
      <c r="L14" s="230">
        <v>0</v>
      </c>
      <c r="M14" s="231">
        <v>0</v>
      </c>
      <c r="N14" s="229">
        <v>0</v>
      </c>
      <c r="O14" s="230">
        <v>0</v>
      </c>
      <c r="P14" s="231">
        <v>0</v>
      </c>
      <c r="Q14" s="229">
        <v>0</v>
      </c>
      <c r="R14" s="230">
        <v>0</v>
      </c>
      <c r="S14" s="231">
        <v>0</v>
      </c>
      <c r="T14" s="229">
        <v>0</v>
      </c>
      <c r="U14" s="230">
        <v>0</v>
      </c>
      <c r="V14" s="231">
        <v>0</v>
      </c>
    </row>
    <row r="15" spans="1:24" ht="18.399999999999999" customHeight="1" thickBot="1" x14ac:dyDescent="0.25">
      <c r="A15" s="194" t="s">
        <v>67</v>
      </c>
      <c r="B15" s="195"/>
      <c r="C15" s="195"/>
      <c r="D15" s="195"/>
      <c r="E15" s="195"/>
      <c r="F15" s="195"/>
      <c r="G15" s="195"/>
      <c r="H15" s="232">
        <f>SUM(H10:H14)</f>
        <v>10163530.039999999</v>
      </c>
      <c r="I15" s="233"/>
      <c r="J15" s="234"/>
      <c r="K15" s="233">
        <f>SUM(K10:K14)</f>
        <v>15253461.799999999</v>
      </c>
      <c r="L15" s="233"/>
      <c r="M15" s="233"/>
      <c r="N15" s="232">
        <f>SUM(N10:N14)</f>
        <v>10525186.52</v>
      </c>
      <c r="O15" s="233"/>
      <c r="P15" s="234"/>
      <c r="Q15" s="233">
        <f>SUM(Q10:Q14)</f>
        <v>12234725.289999999</v>
      </c>
      <c r="R15" s="233"/>
      <c r="S15" s="234"/>
      <c r="T15" s="233">
        <f>SUM(T10:T14)</f>
        <v>8122703.3899999997</v>
      </c>
      <c r="U15" s="233"/>
      <c r="V15" s="234"/>
    </row>
    <row r="16" spans="1:24" ht="18.399999999999999" customHeight="1" x14ac:dyDescent="0.2">
      <c r="A16" s="222" t="s">
        <v>29</v>
      </c>
      <c r="B16" s="223"/>
      <c r="C16" s="223"/>
      <c r="D16" s="223"/>
      <c r="E16" s="223"/>
      <c r="F16" s="223"/>
      <c r="G16" s="223"/>
      <c r="H16" s="235">
        <v>2163259.83</v>
      </c>
      <c r="I16" s="236">
        <v>1521059.02</v>
      </c>
      <c r="J16" s="237">
        <v>2351270.66</v>
      </c>
      <c r="K16" s="235">
        <v>2524018.6800000002</v>
      </c>
      <c r="L16" s="236">
        <v>1659060.83</v>
      </c>
      <c r="M16" s="237">
        <v>1521059.02</v>
      </c>
      <c r="N16" s="235">
        <v>6887257.9800000004</v>
      </c>
      <c r="O16" s="236">
        <v>2230351.92</v>
      </c>
      <c r="P16" s="237">
        <v>1659060.83</v>
      </c>
      <c r="Q16" s="235">
        <v>6537928.2400000002</v>
      </c>
      <c r="R16" s="236">
        <v>2351270.66</v>
      </c>
      <c r="S16" s="237">
        <v>2230351.92</v>
      </c>
      <c r="T16" s="235">
        <v>3654577.29</v>
      </c>
      <c r="U16" s="236">
        <v>2351270.66</v>
      </c>
      <c r="V16" s="237">
        <v>2230351.92</v>
      </c>
    </row>
    <row r="17" spans="1:22" ht="18.399999999999999" customHeight="1" thickBot="1" x14ac:dyDescent="0.25">
      <c r="A17" s="227" t="s">
        <v>3</v>
      </c>
      <c r="B17" s="228"/>
      <c r="C17" s="228"/>
      <c r="D17" s="228"/>
      <c r="E17" s="228"/>
      <c r="F17" s="228"/>
      <c r="G17" s="228"/>
      <c r="H17" s="229">
        <v>1126224.83</v>
      </c>
      <c r="I17" s="230">
        <v>1192323.53</v>
      </c>
      <c r="J17" s="231">
        <v>824300.6</v>
      </c>
      <c r="K17" s="229">
        <v>666662</v>
      </c>
      <c r="L17" s="230">
        <v>4295659.8600000003</v>
      </c>
      <c r="M17" s="231">
        <v>1192323.53</v>
      </c>
      <c r="N17" s="229">
        <v>164235.25</v>
      </c>
      <c r="O17" s="230">
        <v>1045347.08</v>
      </c>
      <c r="P17" s="231">
        <v>4295659.8600000003</v>
      </c>
      <c r="Q17" s="229">
        <v>104633.34</v>
      </c>
      <c r="R17" s="230">
        <v>824300.6</v>
      </c>
      <c r="S17" s="231">
        <v>1045347.08</v>
      </c>
      <c r="T17" s="229">
        <v>1623167.61</v>
      </c>
      <c r="U17" s="230">
        <v>824300.6</v>
      </c>
      <c r="V17" s="231">
        <v>1045347.08</v>
      </c>
    </row>
    <row r="18" spans="1:22" ht="18.399999999999999" customHeight="1" thickBot="1" x14ac:dyDescent="0.25">
      <c r="A18" s="242" t="s">
        <v>68</v>
      </c>
      <c r="B18" s="243"/>
      <c r="C18" s="243"/>
      <c r="D18" s="243"/>
      <c r="E18" s="243"/>
      <c r="F18" s="243"/>
      <c r="G18" s="243"/>
      <c r="H18" s="244">
        <f>SUM(H15:H17)</f>
        <v>13453014.699999999</v>
      </c>
      <c r="I18" s="245"/>
      <c r="J18" s="246"/>
      <c r="K18" s="245">
        <f>SUM(K15:K17)</f>
        <v>18444142.48</v>
      </c>
      <c r="L18" s="245"/>
      <c r="M18" s="245"/>
      <c r="N18" s="244">
        <f>SUM(N15:N17)</f>
        <v>17576679.75</v>
      </c>
      <c r="O18" s="245"/>
      <c r="P18" s="246"/>
      <c r="Q18" s="244">
        <f>SUM(Q15:Q17)</f>
        <v>18877286.870000001</v>
      </c>
      <c r="R18" s="245"/>
      <c r="S18" s="246"/>
      <c r="T18" s="244">
        <f>SUM(T15:T17)</f>
        <v>13400448.289999999</v>
      </c>
      <c r="U18" s="245"/>
      <c r="V18" s="246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8" t="s">
        <v>100</v>
      </c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40"/>
      <c r="U20" s="240"/>
      <c r="V20" s="241"/>
    </row>
    <row r="21" spans="1:22" ht="18.399999999999999" customHeight="1" x14ac:dyDescent="0.2">
      <c r="A21" s="214" t="s">
        <v>2</v>
      </c>
      <c r="B21" s="214"/>
      <c r="C21" s="214"/>
      <c r="D21" s="214"/>
      <c r="E21" s="214"/>
      <c r="F21" s="214"/>
      <c r="G21" s="214"/>
      <c r="H21" s="216">
        <f>K21-1</f>
        <v>2022</v>
      </c>
      <c r="I21" s="216"/>
      <c r="J21" s="216"/>
      <c r="K21" s="216">
        <f>N21-1</f>
        <v>2023</v>
      </c>
      <c r="L21" s="216"/>
      <c r="M21" s="216"/>
      <c r="N21" s="216">
        <f>Q21-1</f>
        <v>2024</v>
      </c>
      <c r="O21" s="216"/>
      <c r="P21" s="216"/>
      <c r="Q21" s="216">
        <f>T21-1</f>
        <v>2025</v>
      </c>
      <c r="R21" s="216"/>
      <c r="S21" s="216"/>
      <c r="T21" s="216">
        <f>X2</f>
        <v>2026</v>
      </c>
      <c r="U21" s="216"/>
      <c r="V21" s="216"/>
    </row>
    <row r="22" spans="1:22" ht="18.399999999999999" customHeight="1" x14ac:dyDescent="0.2">
      <c r="A22" s="217" t="s">
        <v>15</v>
      </c>
      <c r="B22" s="218"/>
      <c r="C22" s="218"/>
      <c r="D22" s="218"/>
      <c r="E22" s="218"/>
      <c r="F22" s="218"/>
      <c r="G22" s="218"/>
      <c r="H22" s="219">
        <v>2967450.94</v>
      </c>
      <c r="I22" s="220">
        <v>373432.17</v>
      </c>
      <c r="J22" s="221">
        <v>697745.74</v>
      </c>
      <c r="K22" s="219">
        <v>5052879.03</v>
      </c>
      <c r="L22" s="220">
        <v>365967.42</v>
      </c>
      <c r="M22" s="221">
        <v>373432.17</v>
      </c>
      <c r="N22" s="219">
        <v>4896835.25</v>
      </c>
      <c r="O22" s="220">
        <v>414709.37</v>
      </c>
      <c r="P22" s="221">
        <v>365967.42</v>
      </c>
      <c r="Q22" s="219">
        <v>3762030.53</v>
      </c>
      <c r="R22" s="220">
        <v>697745.74</v>
      </c>
      <c r="S22" s="221">
        <v>414709.37</v>
      </c>
      <c r="T22" s="219">
        <v>2613955.4900000002</v>
      </c>
      <c r="U22" s="220">
        <v>557211.56000000006</v>
      </c>
      <c r="V22" s="221">
        <v>577850.16</v>
      </c>
    </row>
    <row r="23" spans="1:22" ht="18.399999999999999" customHeight="1" x14ac:dyDescent="0.2">
      <c r="A23" s="222" t="s">
        <v>44</v>
      </c>
      <c r="B23" s="223"/>
      <c r="C23" s="223"/>
      <c r="D23" s="223"/>
      <c r="E23" s="223"/>
      <c r="F23" s="223"/>
      <c r="G23" s="223"/>
      <c r="H23" s="224">
        <v>80000</v>
      </c>
      <c r="I23" s="225">
        <v>12728583.199999999</v>
      </c>
      <c r="J23" s="226">
        <v>13240574.68</v>
      </c>
      <c r="K23" s="224">
        <v>210000</v>
      </c>
      <c r="L23" s="225">
        <v>12120371.99</v>
      </c>
      <c r="M23" s="226">
        <v>12728583.199999999</v>
      </c>
      <c r="N23" s="224">
        <v>0</v>
      </c>
      <c r="O23" s="225">
        <v>12941517.73</v>
      </c>
      <c r="P23" s="226">
        <v>12120371.99</v>
      </c>
      <c r="Q23" s="224">
        <v>20000</v>
      </c>
      <c r="R23" s="225">
        <v>13240574.68</v>
      </c>
      <c r="S23" s="226">
        <v>12941517.73</v>
      </c>
      <c r="T23" s="224">
        <v>20000</v>
      </c>
      <c r="U23" s="225">
        <v>13289626.9983333</v>
      </c>
      <c r="V23" s="226">
        <v>13396094.2633333</v>
      </c>
    </row>
    <row r="24" spans="1:22" ht="18.399999999999999" customHeight="1" x14ac:dyDescent="0.2">
      <c r="A24" s="222" t="s">
        <v>16</v>
      </c>
      <c r="B24" s="223"/>
      <c r="C24" s="223"/>
      <c r="D24" s="223"/>
      <c r="E24" s="223"/>
      <c r="F24" s="223"/>
      <c r="G24" s="223"/>
      <c r="H24" s="224">
        <v>5861309.6500000004</v>
      </c>
      <c r="I24" s="225">
        <v>548784.99</v>
      </c>
      <c r="J24" s="226">
        <v>408005.67</v>
      </c>
      <c r="K24" s="224">
        <v>8911914.8399999999</v>
      </c>
      <c r="L24" s="225">
        <v>536819.05000000005</v>
      </c>
      <c r="M24" s="226">
        <v>548784.99</v>
      </c>
      <c r="N24" s="224">
        <v>8171727.9100000001</v>
      </c>
      <c r="O24" s="225">
        <v>344975.81</v>
      </c>
      <c r="P24" s="226">
        <v>536819.05000000005</v>
      </c>
      <c r="Q24" s="224">
        <v>11748806.779999999</v>
      </c>
      <c r="R24" s="225">
        <v>408005.67</v>
      </c>
      <c r="S24" s="226">
        <v>344975.81</v>
      </c>
      <c r="T24" s="224">
        <v>8563049.6500000004</v>
      </c>
      <c r="U24" s="225">
        <v>128208.38666666699</v>
      </c>
      <c r="V24" s="226">
        <v>26303.796666666702</v>
      </c>
    </row>
    <row r="25" spans="1:22" ht="18.399999999999999" customHeight="1" thickBot="1" x14ac:dyDescent="0.25">
      <c r="A25" s="222" t="s">
        <v>3</v>
      </c>
      <c r="B25" s="223"/>
      <c r="C25" s="223"/>
      <c r="D25" s="223"/>
      <c r="E25" s="223"/>
      <c r="F25" s="223"/>
      <c r="G25" s="223"/>
      <c r="H25" s="229">
        <v>0</v>
      </c>
      <c r="I25" s="230">
        <v>0</v>
      </c>
      <c r="J25" s="231">
        <v>0</v>
      </c>
      <c r="K25" s="229">
        <v>0</v>
      </c>
      <c r="L25" s="230">
        <v>0</v>
      </c>
      <c r="M25" s="231">
        <v>0</v>
      </c>
      <c r="N25" s="229">
        <v>0</v>
      </c>
      <c r="O25" s="230">
        <v>0</v>
      </c>
      <c r="P25" s="231">
        <v>0</v>
      </c>
      <c r="Q25" s="229">
        <v>0</v>
      </c>
      <c r="R25" s="230">
        <v>0</v>
      </c>
      <c r="S25" s="231">
        <v>0</v>
      </c>
      <c r="T25" s="229">
        <v>0</v>
      </c>
      <c r="U25" s="230">
        <v>0</v>
      </c>
      <c r="V25" s="231">
        <v>0</v>
      </c>
    </row>
    <row r="26" spans="1:22" ht="18.399999999999999" customHeight="1" thickBot="1" x14ac:dyDescent="0.25">
      <c r="A26" s="194" t="s">
        <v>67</v>
      </c>
      <c r="B26" s="195"/>
      <c r="C26" s="195"/>
      <c r="D26" s="195"/>
      <c r="E26" s="195"/>
      <c r="F26" s="195"/>
      <c r="G26" s="196"/>
      <c r="H26" s="232">
        <f>SUM(H22:H25)</f>
        <v>8908760.5899999999</v>
      </c>
      <c r="I26" s="233"/>
      <c r="J26" s="233"/>
      <c r="K26" s="232">
        <f>SUM(K22:K25)</f>
        <v>14174793.870000001</v>
      </c>
      <c r="L26" s="233"/>
      <c r="M26" s="234"/>
      <c r="N26" s="233">
        <f>SUM(N22:N25)</f>
        <v>13068563.16</v>
      </c>
      <c r="O26" s="233"/>
      <c r="P26" s="233"/>
      <c r="Q26" s="232">
        <f>SUM(Q22:Q25)</f>
        <v>15530837.309999999</v>
      </c>
      <c r="R26" s="233"/>
      <c r="S26" s="234"/>
      <c r="T26" s="232">
        <f>SUM(T22:T25)</f>
        <v>11197005.140000001</v>
      </c>
      <c r="U26" s="233"/>
      <c r="V26" s="234"/>
    </row>
    <row r="27" spans="1:22" ht="18.399999999999999" customHeight="1" x14ac:dyDescent="0.2">
      <c r="A27" s="222" t="s">
        <v>29</v>
      </c>
      <c r="B27" s="223"/>
      <c r="C27" s="223"/>
      <c r="D27" s="223"/>
      <c r="E27" s="223"/>
      <c r="F27" s="223"/>
      <c r="G27" s="247"/>
      <c r="H27" s="235">
        <v>1861160.63</v>
      </c>
      <c r="I27" s="236"/>
      <c r="J27" s="237"/>
      <c r="K27" s="235">
        <v>1165329.19</v>
      </c>
      <c r="L27" s="236">
        <v>10122961.629999999</v>
      </c>
      <c r="M27" s="237">
        <v>6628334.5600000005</v>
      </c>
      <c r="N27" s="235">
        <v>0</v>
      </c>
      <c r="O27" s="236">
        <v>6248838.1500000004</v>
      </c>
      <c r="P27" s="237">
        <v>10122961.629999999</v>
      </c>
      <c r="Q27" s="235">
        <v>0</v>
      </c>
      <c r="R27" s="236">
        <v>6834216</v>
      </c>
      <c r="S27" s="237">
        <v>6248838.1500000004</v>
      </c>
      <c r="T27" s="235">
        <v>0</v>
      </c>
      <c r="U27" s="236">
        <v>6001218.2883333303</v>
      </c>
      <c r="V27" s="237">
        <v>5811470.0833333302</v>
      </c>
    </row>
    <row r="28" spans="1:22" ht="18.399999999999999" customHeight="1" thickBot="1" x14ac:dyDescent="0.25">
      <c r="A28" s="227" t="s">
        <v>3</v>
      </c>
      <c r="B28" s="228"/>
      <c r="C28" s="228"/>
      <c r="D28" s="228"/>
      <c r="E28" s="228"/>
      <c r="F28" s="228"/>
      <c r="G28" s="248"/>
      <c r="H28" s="229">
        <v>2712087.37</v>
      </c>
      <c r="I28" s="230">
        <v>0</v>
      </c>
      <c r="J28" s="231">
        <v>0</v>
      </c>
      <c r="K28" s="229">
        <v>3175110.36</v>
      </c>
      <c r="L28" s="230">
        <v>0</v>
      </c>
      <c r="M28" s="231">
        <v>0</v>
      </c>
      <c r="N28" s="229">
        <v>4508116.59</v>
      </c>
      <c r="O28" s="230">
        <v>0</v>
      </c>
      <c r="P28" s="231">
        <v>0</v>
      </c>
      <c r="Q28" s="229">
        <v>3351535.52</v>
      </c>
      <c r="R28" s="230">
        <v>0</v>
      </c>
      <c r="S28" s="231">
        <v>0</v>
      </c>
      <c r="T28" s="229">
        <v>2208069.87</v>
      </c>
      <c r="U28" s="230">
        <v>0</v>
      </c>
      <c r="V28" s="231">
        <v>0</v>
      </c>
    </row>
    <row r="29" spans="1:22" ht="18.399999999999999" customHeight="1" thickBot="1" x14ac:dyDescent="0.25">
      <c r="A29" s="242" t="s">
        <v>68</v>
      </c>
      <c r="B29" s="243"/>
      <c r="C29" s="243"/>
      <c r="D29" s="243"/>
      <c r="E29" s="243"/>
      <c r="F29" s="243"/>
      <c r="G29" s="249"/>
      <c r="H29" s="244">
        <f>SUM(H26:H28)</f>
        <v>13482008.59</v>
      </c>
      <c r="I29" s="245"/>
      <c r="J29" s="245"/>
      <c r="K29" s="244">
        <f>SUM(K26:K28)</f>
        <v>18515233.420000002</v>
      </c>
      <c r="L29" s="245"/>
      <c r="M29" s="246"/>
      <c r="N29" s="245">
        <f>SUM(N26:N28)</f>
        <v>17576679.75</v>
      </c>
      <c r="O29" s="245"/>
      <c r="P29" s="245"/>
      <c r="Q29" s="244">
        <f>SUM(Q26:Q28)</f>
        <v>18882372.829999998</v>
      </c>
      <c r="R29" s="245"/>
      <c r="S29" s="246"/>
      <c r="T29" s="244">
        <f>SUM(T26:T28)</f>
        <v>13405075.010000002</v>
      </c>
      <c r="U29" s="245"/>
      <c r="V29" s="246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Bouillon</v>
      </c>
      <c r="F1" s="162"/>
      <c r="G1" s="162"/>
      <c r="H1" s="162"/>
      <c r="I1" s="98" t="str">
        <f>Coordonnées!$U$1</f>
        <v>Code INS</v>
      </c>
      <c r="J1" s="135">
        <f>Coordonnées!$V$1</f>
        <v>84010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56" t="s">
        <v>69</v>
      </c>
      <c r="F5" s="257"/>
      <c r="G5" s="257"/>
      <c r="H5" s="257"/>
      <c r="I5" s="257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1820916.93</v>
      </c>
      <c r="F8" s="154">
        <v>1384409.44</v>
      </c>
      <c r="G8" s="154">
        <v>1199250.8</v>
      </c>
      <c r="H8" s="154">
        <v>796673.59</v>
      </c>
      <c r="I8" s="154">
        <v>987228.07</v>
      </c>
    </row>
    <row r="9" spans="1:10" ht="30" customHeight="1" x14ac:dyDescent="0.2">
      <c r="A9" s="258" t="s">
        <v>18</v>
      </c>
      <c r="B9" s="259"/>
      <c r="C9" s="259"/>
      <c r="D9" s="260"/>
      <c r="E9" s="154">
        <v>2736281.47</v>
      </c>
      <c r="F9" s="154">
        <v>3160785.14</v>
      </c>
      <c r="G9" s="154">
        <v>3405434.41</v>
      </c>
      <c r="H9" s="154">
        <v>3241326.88</v>
      </c>
      <c r="I9" s="154">
        <v>3722173.99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806841.67</v>
      </c>
      <c r="F10" s="154">
        <v>738766.12</v>
      </c>
      <c r="G10" s="154">
        <v>742423.45</v>
      </c>
      <c r="H10" s="154">
        <v>692382.31</v>
      </c>
      <c r="I10" s="154">
        <v>666006.59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2192499.88</v>
      </c>
      <c r="F11" s="154">
        <v>2500178.7200000002</v>
      </c>
      <c r="G11" s="154">
        <v>2443700.15</v>
      </c>
      <c r="H11" s="154">
        <v>2628608.41</v>
      </c>
      <c r="I11" s="154">
        <v>2854302.62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356646.03</v>
      </c>
      <c r="F12" s="154">
        <v>336076.51</v>
      </c>
      <c r="G12" s="154">
        <v>300673.53999999998</v>
      </c>
      <c r="H12" s="154">
        <v>451325.89</v>
      </c>
      <c r="I12" s="154">
        <v>390029.89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495341.59</v>
      </c>
      <c r="F13" s="154">
        <v>629689.31999999995</v>
      </c>
      <c r="G13" s="154">
        <v>837910.18</v>
      </c>
      <c r="H13" s="154">
        <v>654728.28</v>
      </c>
      <c r="I13" s="154">
        <v>529988.07999999996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904412.99</v>
      </c>
      <c r="F14" s="154">
        <v>1028666.58</v>
      </c>
      <c r="G14" s="154">
        <v>1014515.53</v>
      </c>
      <c r="H14" s="154">
        <v>1079159.05</v>
      </c>
      <c r="I14" s="154">
        <v>1261794.08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715501.75</v>
      </c>
      <c r="F15" s="154">
        <v>730295.14</v>
      </c>
      <c r="G15" s="154">
        <v>717688.45</v>
      </c>
      <c r="H15" s="154">
        <v>750770.22</v>
      </c>
      <c r="I15" s="154">
        <v>732330.55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146290.32999999999</v>
      </c>
      <c r="F17" s="154">
        <v>169456.48</v>
      </c>
      <c r="G17" s="154">
        <v>169120.8</v>
      </c>
      <c r="H17" s="154">
        <v>179446.42</v>
      </c>
      <c r="I17" s="154">
        <v>181009.41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1576524.72</v>
      </c>
      <c r="F18" s="154">
        <v>1599989.97</v>
      </c>
      <c r="G18" s="154">
        <v>1734168.53</v>
      </c>
      <c r="H18" s="154">
        <v>1831299.48</v>
      </c>
      <c r="I18" s="154">
        <v>1779653.97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2438157.71</v>
      </c>
      <c r="F19" s="154">
        <v>2523372.9</v>
      </c>
      <c r="G19" s="154">
        <v>2506656.42</v>
      </c>
      <c r="H19" s="154">
        <v>2836404.41</v>
      </c>
      <c r="I19" s="154">
        <v>2758972.26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48935.59</v>
      </c>
      <c r="F20" s="154">
        <v>48286.65</v>
      </c>
      <c r="G20" s="154">
        <v>48185.59</v>
      </c>
      <c r="H20" s="154">
        <v>49805.67</v>
      </c>
      <c r="I20" s="154">
        <v>50285.61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1000</v>
      </c>
      <c r="F21" s="154">
        <v>1000</v>
      </c>
      <c r="G21" s="154">
        <v>600</v>
      </c>
      <c r="H21" s="154">
        <v>600</v>
      </c>
      <c r="I21" s="154">
        <v>800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Bouillon</v>
      </c>
      <c r="F1" s="162"/>
      <c r="G1" s="162"/>
      <c r="H1" s="162"/>
      <c r="I1" s="98" t="str">
        <f>Coordonnées!$U$1</f>
        <v>Code INS</v>
      </c>
      <c r="J1" s="135">
        <f>Coordonnées!$V$1</f>
        <v>84010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66" t="s">
        <v>70</v>
      </c>
      <c r="F5" s="267"/>
      <c r="G5" s="267"/>
      <c r="H5" s="267"/>
      <c r="I5" s="267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10122964.15</v>
      </c>
      <c r="F8" s="154">
        <v>10940497.25</v>
      </c>
      <c r="G8" s="154">
        <v>9777217.1199999992</v>
      </c>
      <c r="H8" s="154">
        <v>10422060.189999999</v>
      </c>
      <c r="I8" s="154">
        <v>11546588.789999999</v>
      </c>
    </row>
    <row r="9" spans="1:10" ht="30" customHeight="1" x14ac:dyDescent="0.2">
      <c r="A9" s="258" t="s">
        <v>18</v>
      </c>
      <c r="B9" s="259"/>
      <c r="C9" s="259"/>
      <c r="D9" s="260"/>
      <c r="E9" s="154">
        <v>230354.76</v>
      </c>
      <c r="F9" s="154">
        <v>254776.66</v>
      </c>
      <c r="G9" s="154">
        <v>285624.21000000002</v>
      </c>
      <c r="H9" s="154">
        <v>279952.46999999997</v>
      </c>
      <c r="I9" s="154">
        <v>285505.52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80807.75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91702.399999999994</v>
      </c>
      <c r="F11" s="154">
        <v>191516.31</v>
      </c>
      <c r="G11" s="154">
        <v>74380.63</v>
      </c>
      <c r="H11" s="154">
        <v>131496.24</v>
      </c>
      <c r="I11" s="154">
        <v>76420.78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442704.95</v>
      </c>
      <c r="F12" s="154">
        <v>432861.87</v>
      </c>
      <c r="G12" s="154">
        <v>465444.21</v>
      </c>
      <c r="H12" s="154">
        <v>500151.3</v>
      </c>
      <c r="I12" s="154">
        <v>460937.83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1711441.66</v>
      </c>
      <c r="F13" s="154">
        <v>1627204.17</v>
      </c>
      <c r="G13" s="154">
        <v>2893129.14</v>
      </c>
      <c r="H13" s="154">
        <v>2371776.7400000002</v>
      </c>
      <c r="I13" s="154">
        <v>1995303.97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243938.73</v>
      </c>
      <c r="F14" s="154">
        <v>317027.65999999997</v>
      </c>
      <c r="G14" s="154">
        <v>341140.47999999998</v>
      </c>
      <c r="H14" s="154">
        <v>361879.34</v>
      </c>
      <c r="I14" s="154">
        <v>395923.79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94231.039999999994</v>
      </c>
      <c r="F15" s="154">
        <v>106088.69</v>
      </c>
      <c r="G15" s="154">
        <v>113631.03999999999</v>
      </c>
      <c r="H15" s="154">
        <v>148534.74</v>
      </c>
      <c r="I15" s="154">
        <v>153157.24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0</v>
      </c>
      <c r="F17" s="154">
        <v>0</v>
      </c>
      <c r="G17" s="154">
        <v>0</v>
      </c>
      <c r="H17" s="154">
        <v>0</v>
      </c>
      <c r="I17" s="154">
        <v>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62503.38</v>
      </c>
      <c r="F18" s="154">
        <v>63003.38</v>
      </c>
      <c r="G18" s="154">
        <v>62403.38</v>
      </c>
      <c r="H18" s="154">
        <v>63253.38</v>
      </c>
      <c r="I18" s="154">
        <v>93405.82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1672531.12</v>
      </c>
      <c r="F19" s="154">
        <v>1750331.65</v>
      </c>
      <c r="G19" s="154">
        <v>1799297.43</v>
      </c>
      <c r="H19" s="154">
        <v>1817011.32</v>
      </c>
      <c r="I19" s="154">
        <v>1793247.93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22000</v>
      </c>
      <c r="F20" s="154">
        <v>22140</v>
      </c>
      <c r="G20" s="154">
        <v>26000</v>
      </c>
      <c r="H20" s="154">
        <v>21000</v>
      </c>
      <c r="I20" s="154">
        <v>23000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2500</v>
      </c>
      <c r="F21" s="154">
        <v>2500</v>
      </c>
      <c r="G21" s="154">
        <v>2500</v>
      </c>
      <c r="H21" s="154">
        <v>2500</v>
      </c>
      <c r="I21" s="154">
        <v>2500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Bouillon</v>
      </c>
      <c r="F1" s="162"/>
      <c r="G1" s="162"/>
      <c r="H1" s="162"/>
      <c r="I1" s="98" t="str">
        <f>Coordonnées!$U$1</f>
        <v>Code INS</v>
      </c>
      <c r="J1" s="135">
        <f>Coordonnées!$V$1</f>
        <v>84010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68" t="s">
        <v>71</v>
      </c>
      <c r="F5" s="269"/>
      <c r="G5" s="269"/>
      <c r="H5" s="269"/>
      <c r="I5" s="269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3225690.57</v>
      </c>
      <c r="F8" s="154">
        <v>3160654.82</v>
      </c>
      <c r="G8" s="154">
        <v>6503043.1600000001</v>
      </c>
      <c r="H8" s="154">
        <v>5621287.2199999997</v>
      </c>
      <c r="I8" s="154">
        <v>4997601.6900000004</v>
      </c>
    </row>
    <row r="9" spans="1:10" ht="30" customHeight="1" x14ac:dyDescent="0.2">
      <c r="A9" s="258" t="s">
        <v>18</v>
      </c>
      <c r="B9" s="259"/>
      <c r="C9" s="259"/>
      <c r="D9" s="260"/>
      <c r="E9" s="154">
        <v>620000</v>
      </c>
      <c r="F9" s="154">
        <v>546831.25</v>
      </c>
      <c r="G9" s="154">
        <v>490191.2</v>
      </c>
      <c r="H9" s="154">
        <v>419000</v>
      </c>
      <c r="I9" s="154">
        <v>566000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3235000</v>
      </c>
      <c r="F11" s="154">
        <v>6356265.2800000003</v>
      </c>
      <c r="G11" s="154">
        <v>2983841.15</v>
      </c>
      <c r="H11" s="154">
        <v>5690000</v>
      </c>
      <c r="I11" s="154">
        <v>3197000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934305.04</v>
      </c>
      <c r="F12" s="154">
        <v>1751750.65</v>
      </c>
      <c r="G12" s="154">
        <v>1003332.88</v>
      </c>
      <c r="H12" s="154">
        <v>519654.23</v>
      </c>
      <c r="I12" s="154">
        <v>971396.15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320000</v>
      </c>
      <c r="F13" s="154">
        <v>332000</v>
      </c>
      <c r="G13" s="154">
        <v>275500</v>
      </c>
      <c r="H13" s="154">
        <v>65000</v>
      </c>
      <c r="I13" s="154">
        <v>25000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1630000</v>
      </c>
      <c r="F14" s="154">
        <v>1496164.62</v>
      </c>
      <c r="G14" s="154">
        <v>286200.45</v>
      </c>
      <c r="H14" s="154">
        <v>510000</v>
      </c>
      <c r="I14" s="154">
        <v>353459.24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845000</v>
      </c>
      <c r="F15" s="154">
        <v>814250</v>
      </c>
      <c r="G15" s="154">
        <v>611841.81000000006</v>
      </c>
      <c r="H15" s="154">
        <v>49958.71</v>
      </c>
      <c r="I15" s="154">
        <v>259200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310000</v>
      </c>
      <c r="F17" s="154">
        <v>1498000</v>
      </c>
      <c r="G17" s="154">
        <v>1539754</v>
      </c>
      <c r="H17" s="154">
        <v>68000</v>
      </c>
      <c r="I17" s="154">
        <v>5000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800000</v>
      </c>
      <c r="F18" s="154">
        <v>800000</v>
      </c>
      <c r="G18" s="154">
        <v>1637767.03</v>
      </c>
      <c r="H18" s="154">
        <v>2015000</v>
      </c>
      <c r="I18" s="154">
        <v>71500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1469225</v>
      </c>
      <c r="F19" s="154">
        <v>1658200</v>
      </c>
      <c r="G19" s="154">
        <v>1696758</v>
      </c>
      <c r="H19" s="154">
        <v>2798112.35</v>
      </c>
      <c r="I19" s="154">
        <v>2564148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0</v>
      </c>
      <c r="F21" s="154">
        <v>0</v>
      </c>
      <c r="G21" s="154">
        <v>0</v>
      </c>
      <c r="H21" s="154">
        <v>100000</v>
      </c>
      <c r="I21" s="154">
        <v>110000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Bouillon</v>
      </c>
      <c r="F1" s="162"/>
      <c r="G1" s="162"/>
      <c r="H1" s="162"/>
      <c r="I1" s="98" t="str">
        <f>Coordonnées!$U$1</f>
        <v>Code INS</v>
      </c>
      <c r="J1" s="135">
        <f>Coordonnées!$V$1</f>
        <v>84010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70" t="s">
        <v>72</v>
      </c>
      <c r="F5" s="271"/>
      <c r="G5" s="271"/>
      <c r="H5" s="271"/>
      <c r="I5" s="271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3425268.31</v>
      </c>
      <c r="F8" s="154">
        <v>3175110.36</v>
      </c>
      <c r="G8" s="154">
        <v>4508116.59</v>
      </c>
      <c r="H8" s="154">
        <v>3351535.52</v>
      </c>
      <c r="I8" s="154">
        <v>3166914.97</v>
      </c>
    </row>
    <row r="9" spans="1:10" ht="30" customHeight="1" x14ac:dyDescent="0.2">
      <c r="A9" s="258" t="s">
        <v>18</v>
      </c>
      <c r="B9" s="259"/>
      <c r="C9" s="259"/>
      <c r="D9" s="260"/>
      <c r="E9" s="154">
        <v>518000</v>
      </c>
      <c r="F9" s="154">
        <v>626000</v>
      </c>
      <c r="G9" s="154">
        <v>355000</v>
      </c>
      <c r="H9" s="154">
        <v>257500</v>
      </c>
      <c r="I9" s="154">
        <v>350000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2508100</v>
      </c>
      <c r="F11" s="154">
        <v>5889727.5899999999</v>
      </c>
      <c r="G11" s="154">
        <v>5304758.3099999996</v>
      </c>
      <c r="H11" s="154">
        <v>7796533.75</v>
      </c>
      <c r="I11" s="154">
        <v>3500712.18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805000</v>
      </c>
      <c r="F12" s="154">
        <v>2151417.75</v>
      </c>
      <c r="G12" s="154">
        <v>1555000</v>
      </c>
      <c r="H12" s="154">
        <v>1186520.71</v>
      </c>
      <c r="I12" s="154">
        <v>1601938.79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300000</v>
      </c>
      <c r="F13" s="154">
        <v>300000</v>
      </c>
      <c r="G13" s="154">
        <v>225000</v>
      </c>
      <c r="H13" s="154">
        <v>213285.4</v>
      </c>
      <c r="I13" s="154">
        <v>0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1620209.65</v>
      </c>
      <c r="F14" s="154">
        <v>1462048.53</v>
      </c>
      <c r="G14" s="154">
        <v>1130000</v>
      </c>
      <c r="H14" s="154">
        <v>525821.38</v>
      </c>
      <c r="I14" s="154">
        <v>505353.4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580670</v>
      </c>
      <c r="F15" s="154">
        <v>207000</v>
      </c>
      <c r="G15" s="154">
        <v>520000</v>
      </c>
      <c r="H15" s="154">
        <v>532000</v>
      </c>
      <c r="I15" s="154">
        <v>12000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0</v>
      </c>
      <c r="F17" s="154">
        <v>1200000</v>
      </c>
      <c r="G17" s="154">
        <v>1400000</v>
      </c>
      <c r="H17" s="154">
        <v>533205.71</v>
      </c>
      <c r="I17" s="154">
        <v>581703.06999999995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800000</v>
      </c>
      <c r="F18" s="154">
        <v>800000</v>
      </c>
      <c r="G18" s="154">
        <v>1711204.85</v>
      </c>
      <c r="H18" s="154">
        <v>2073567.82</v>
      </c>
      <c r="I18" s="154">
        <v>1298795.19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1063600</v>
      </c>
      <c r="F19" s="154">
        <v>1538600</v>
      </c>
      <c r="G19" s="154">
        <v>867600</v>
      </c>
      <c r="H19" s="154">
        <v>2337402.54</v>
      </c>
      <c r="I19" s="154">
        <v>2312657.41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0</v>
      </c>
      <c r="F21" s="154">
        <v>0</v>
      </c>
      <c r="G21" s="154">
        <v>0</v>
      </c>
      <c r="H21" s="154">
        <v>75000</v>
      </c>
      <c r="I21" s="154">
        <v>75000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Bouillon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27"/>
      <c r="W1" s="125"/>
      <c r="X1" s="98" t="str">
        <f>Coordonnées!$U$1</f>
        <v>Code INS</v>
      </c>
      <c r="Y1" s="135">
        <f>Coordonnées!$V$1</f>
        <v>84010</v>
      </c>
    </row>
    <row r="2" spans="1:25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1" t="str">
        <f>Coordonnées!A1</f>
        <v>Synthèse du Budget</v>
      </c>
      <c r="B1" s="158"/>
      <c r="C1" s="158"/>
      <c r="D1" s="158"/>
      <c r="E1" s="158"/>
      <c r="F1" s="158"/>
      <c r="G1" s="162" t="str">
        <f>Coordonnées!G1</f>
        <v>Administration communale de Bouillon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25"/>
      <c r="W1" s="125"/>
      <c r="X1" s="98" t="str">
        <f>Coordonnées!$U$1</f>
        <v>Code INS</v>
      </c>
      <c r="Y1" s="135">
        <f>Coordonnées!$V$1</f>
        <v>84010</v>
      </c>
    </row>
    <row r="2" spans="1:25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223" t="s">
        <v>49</v>
      </c>
      <c r="B9" s="223"/>
      <c r="C9" s="223"/>
      <c r="D9" s="223"/>
      <c r="E9" s="223"/>
      <c r="F9" s="273" t="s">
        <v>50</v>
      </c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</row>
    <row r="10" spans="1:25" ht="49.9" customHeight="1" x14ac:dyDescent="0.2">
      <c r="A10" s="223" t="s">
        <v>29</v>
      </c>
      <c r="B10" s="223"/>
      <c r="C10" s="223"/>
      <c r="D10" s="223"/>
      <c r="E10" s="223"/>
      <c r="F10" s="272" t="s">
        <v>51</v>
      </c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</row>
    <row r="11" spans="1:25" ht="49.9" customHeight="1" x14ac:dyDescent="0.2">
      <c r="A11" s="223" t="s">
        <v>52</v>
      </c>
      <c r="B11" s="223"/>
      <c r="C11" s="223"/>
      <c r="D11" s="223"/>
      <c r="E11" s="223"/>
      <c r="F11" s="272" t="s">
        <v>53</v>
      </c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</row>
    <row r="12" spans="1:25" ht="49.9" customHeight="1" x14ac:dyDescent="0.2">
      <c r="A12" s="223" t="s">
        <v>54</v>
      </c>
      <c r="B12" s="223"/>
      <c r="C12" s="223"/>
      <c r="D12" s="223"/>
      <c r="E12" s="223"/>
      <c r="F12" s="272" t="s">
        <v>74</v>
      </c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</row>
    <row r="13" spans="1:25" ht="49.9" customHeight="1" x14ac:dyDescent="0.2">
      <c r="A13" s="223" t="s">
        <v>55</v>
      </c>
      <c r="B13" s="223"/>
      <c r="C13" s="223"/>
      <c r="D13" s="223"/>
      <c r="E13" s="223"/>
      <c r="F13" s="272" t="s">
        <v>56</v>
      </c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</row>
    <row r="14" spans="1:25" ht="49.9" customHeight="1" x14ac:dyDescent="0.2">
      <c r="A14" s="223" t="s">
        <v>57</v>
      </c>
      <c r="B14" s="223"/>
      <c r="C14" s="223"/>
      <c r="D14" s="223"/>
      <c r="E14" s="223"/>
      <c r="F14" s="272" t="s">
        <v>75</v>
      </c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</row>
    <row r="15" spans="1:25" ht="52.15" customHeight="1" x14ac:dyDescent="0.2">
      <c r="A15" s="223" t="s">
        <v>58</v>
      </c>
      <c r="B15" s="223"/>
      <c r="C15" s="223"/>
      <c r="D15" s="223"/>
      <c r="E15" s="223"/>
      <c r="F15" s="272" t="s">
        <v>59</v>
      </c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</row>
    <row r="16" spans="1:25" ht="49.9" customHeight="1" x14ac:dyDescent="0.2">
      <c r="A16" s="272" t="s">
        <v>60</v>
      </c>
      <c r="B16" s="272"/>
      <c r="C16" s="272"/>
      <c r="D16" s="272"/>
      <c r="E16" s="272"/>
      <c r="F16" s="272" t="s">
        <v>61</v>
      </c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</row>
    <row r="17" spans="1:23" ht="49.9" customHeight="1" x14ac:dyDescent="0.2">
      <c r="A17" s="223" t="s">
        <v>62</v>
      </c>
      <c r="B17" s="223"/>
      <c r="C17" s="223"/>
      <c r="D17" s="223"/>
      <c r="E17" s="223"/>
      <c r="F17" s="272" t="s">
        <v>76</v>
      </c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</row>
    <row r="18" spans="1:23" ht="49.9" customHeight="1" x14ac:dyDescent="0.2">
      <c r="A18" s="223" t="s">
        <v>63</v>
      </c>
      <c r="B18" s="223"/>
      <c r="C18" s="223"/>
      <c r="D18" s="223"/>
      <c r="E18" s="223"/>
      <c r="F18" s="272" t="s">
        <v>64</v>
      </c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Commune</cp:lastModifiedBy>
  <cp:lastPrinted>2024-12-03T14:33:46Z</cp:lastPrinted>
  <dcterms:created xsi:type="dcterms:W3CDTF">2006-02-10T09:03:57Z</dcterms:created>
  <dcterms:modified xsi:type="dcterms:W3CDTF">2026-08-05T06:37:19Z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